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<sst xmlns="http://schemas.openxmlformats.org/spreadsheetml/2006/main" count="206" uniqueCount="124">
  <si>
    <t>Приложение 15
к Территориальной программе государственных гарантий бесплатного оказания гражданам медицинской помощи в Иркутской области на 2017 год и плановый период 2018 и 2019 годов</t>
  </si>
  <si>
    <t>Целевые значения критериев доступности и качества медицинской помощи</t>
  </si>
  <si>
    <t>ОГАУЗ "Братская городская больница № 5"</t>
  </si>
  <si>
    <t>№</t>
  </si>
  <si>
    <t>Наименование показателя</t>
  </si>
  <si>
    <t>Единица измерения</t>
  </si>
  <si>
    <t>Фактические значения за 1 квартал 2018 года</t>
  </si>
  <si>
    <t>Критерии качества медицинской помощи</t>
  </si>
  <si>
    <t xml:space="preserve">Удовлетворенность населения медицинской помощью, в том числе городского, сельского населения </t>
  </si>
  <si>
    <t xml:space="preserve">% от числа опрошенных </t>
  </si>
  <si>
    <t>1.1.</t>
  </si>
  <si>
    <t>городского населения</t>
  </si>
  <si>
    <t>%от числа опрошенных</t>
  </si>
  <si>
    <t>1.2.</t>
  </si>
  <si>
    <t>сельского населения</t>
  </si>
  <si>
    <t>% от числа опрошенных</t>
  </si>
  <si>
    <t>Х</t>
  </si>
  <si>
    <t xml:space="preserve">Смертность населения в трудоспособном возрасте </t>
  </si>
  <si>
    <t>на 100 000 населения</t>
  </si>
  <si>
    <t>3.</t>
  </si>
  <si>
    <t>Доля умерших в трудоспособном возрасте на дому к общему количеству умерших в трудоспособном возрасте</t>
  </si>
  <si>
    <t>%</t>
  </si>
  <si>
    <t>4.</t>
  </si>
  <si>
    <t xml:space="preserve">Материнская смертность </t>
  </si>
  <si>
    <t>на 100 000 человек, родившихся живыми</t>
  </si>
  <si>
    <t>5.</t>
  </si>
  <si>
    <t xml:space="preserve">Младенческая смертность </t>
  </si>
  <si>
    <t>на  1000 родившихся живыми</t>
  </si>
  <si>
    <t>5.1.</t>
  </si>
  <si>
    <t>5.2.</t>
  </si>
  <si>
    <t>6.</t>
  </si>
  <si>
    <t>Доля умерших в возрасте до 1 года на дому в общем количестве умерших  в возрасте до 1 года</t>
  </si>
  <si>
    <t>7.</t>
  </si>
  <si>
    <t xml:space="preserve">Смертность детей от 0-4 лет </t>
  </si>
  <si>
    <t>на 100 000 населения соответствующего возраста</t>
  </si>
  <si>
    <t>8.</t>
  </si>
  <si>
    <t>Доля умерших в возрасте 0-4 лет на дому в общем количестве умерших  в возрасте 0-4 лет</t>
  </si>
  <si>
    <t>9.</t>
  </si>
  <si>
    <t xml:space="preserve">Смертность детей от 0-17 лет </t>
  </si>
  <si>
    <t>10.</t>
  </si>
  <si>
    <t>Доля умерших в возрасте 0-17 лет на дому в общем количестве умерших  в возрасте 0-17 лет</t>
  </si>
  <si>
    <t>11.</t>
  </si>
  <si>
    <t>Доля пациентов, больных злокачественными новообразованиями, состоящих на учете с момента установления диагноза 5 и более лет,  в общем числе пациентов со злокачественными новообразованиями, состоящих на учете</t>
  </si>
  <si>
    <t>12.</t>
  </si>
  <si>
    <t>Доля впервые выявленных случаев фиброзно-кавернозного туберкулеза в общем количестве выявленных случаев туберкулеза  в течение года</t>
  </si>
  <si>
    <t>13.</t>
  </si>
  <si>
    <t>Доля впервые выявленных случаев  онкологических заболеваний на ранних стадиях (I и  II стадии) в общем количестве выявленных случаев онкологических заболеваний в течение года</t>
  </si>
  <si>
    <t>14.</t>
  </si>
  <si>
    <t>Доля пациентов с инфарктом миокарда, госпитализированных в первые 6 часов от начала заболевания, в общем количестве госпитализированных пациентов с инфарктом миокарда</t>
  </si>
  <si>
    <t>15.</t>
  </si>
  <si>
    <t>Доля пациентов с острым инфарктом миокарда, которым проведена тромболитическая терапия, в общем количестве пациентов с острым инфарктом миокарда</t>
  </si>
  <si>
    <t>16.</t>
  </si>
  <si>
    <t>Доля  пациентов с острым инфарктом миокарда, которым проведено стентирование коронарных артерий, в общем количестве пациентов с острым инфарктом миокарда</t>
  </si>
  <si>
    <t>17.</t>
  </si>
  <si>
    <t>Доля пациентов с острым и повторным инфарктом миокарда, которым выездной бригадой скорой медицинской помощи проведен тромболизис в общем количестве пациентов с острым и повторным инфарктом миокарда, которым оказана медицинская помощь выездными бригадами скорой медицинской помощи</t>
  </si>
  <si>
    <t>18.</t>
  </si>
  <si>
    <t>Доля пациентов с острыми цереброваскулярными болезнями, госпитализированных в первые 6 часов от начала заболевания, в общем количестве госпитализированных пациентов с острыми цереброваскулярными болезнями</t>
  </si>
  <si>
    <t>19.</t>
  </si>
  <si>
    <t>Доля пациентов с острым ишемическим инсультом, которым проведена тромболитическая терапия в первые 6 часов госпитализации, в общем количестве пациентов с  острым ишемическим инсультом</t>
  </si>
  <si>
    <t>20.</t>
  </si>
  <si>
    <t>Количество обоснованных жалоб, в том числе на отказ в оказании медицинской помощи, предоставляемой в рамках территориальной программы</t>
  </si>
  <si>
    <t>единиц</t>
  </si>
  <si>
    <t>Критерии доступности медицинской помощи</t>
  </si>
  <si>
    <t>21.</t>
  </si>
  <si>
    <t>Обеспеченность населения врачами (включая городское и сельское население), в том числе оказывающими медицинскую помощь в:</t>
  </si>
  <si>
    <t>на 10 000 населения</t>
  </si>
  <si>
    <t>21.1.</t>
  </si>
  <si>
    <t>21.2.</t>
  </si>
  <si>
    <t>21.3.</t>
  </si>
  <si>
    <t xml:space="preserve">  - амбулаторно-поликлинических условиях</t>
  </si>
  <si>
    <t>21.3.1.</t>
  </si>
  <si>
    <t>21.3.2.</t>
  </si>
  <si>
    <t>21.4.</t>
  </si>
  <si>
    <t xml:space="preserve"> - в стационарных условиях</t>
  </si>
  <si>
    <t>21.4.1.</t>
  </si>
  <si>
    <t>21.4.2.</t>
  </si>
  <si>
    <t>22.</t>
  </si>
  <si>
    <t>Обеспеченность населения средними медицинским персоналом, (включая городское и сельское население, в том числе оказывающим медицинскую помощь в:</t>
  </si>
  <si>
    <t>22.1.</t>
  </si>
  <si>
    <t>22.2.</t>
  </si>
  <si>
    <t>22.3.</t>
  </si>
  <si>
    <t>- амбулаторно-поликлинических условиях</t>
  </si>
  <si>
    <t>22.3.1.</t>
  </si>
  <si>
    <t>22.3.2.</t>
  </si>
  <si>
    <t>22.4.</t>
  </si>
  <si>
    <t>- в стационарных условиях</t>
  </si>
  <si>
    <t>22.4.1.</t>
  </si>
  <si>
    <t>22.4.2.</t>
  </si>
  <si>
    <t>23.</t>
  </si>
  <si>
    <t>Доля расходов на оказание медицинской помощи в условиях дневных стационаров в общих расходах на территориальную программу</t>
  </si>
  <si>
    <t>24.</t>
  </si>
  <si>
    <t>Доля расходов на оказание медицинской помощи в амбулаторных условиях в неотложной форме в общих расходах  на территориальную программу</t>
  </si>
  <si>
    <t>25.</t>
  </si>
  <si>
    <t>доля охвата профилактическими медицинскими осмотрами детей, в том числе проживающих</t>
  </si>
  <si>
    <t>25.1.</t>
  </si>
  <si>
    <t>в городской местности</t>
  </si>
  <si>
    <t>25.2.</t>
  </si>
  <si>
    <t>в сельской местности</t>
  </si>
  <si>
    <t>26.</t>
  </si>
  <si>
    <t>Доля пациентов, получивших специализированную медицинскую помощь в стационарных условиях в медицинских организациях, подведомственных федеральным органам исполнительной власти, в общем числе пациентов, которым была оказана медицинская помощь в стационарных условиях в рамках территориальной программы обязательного медицинского страхования</t>
  </si>
  <si>
    <t>27.</t>
  </si>
  <si>
    <t>Число лиц, проживающих в сельской местности, которым оказана скорая медицинская помощь, на 1000 человек сельского населения</t>
  </si>
  <si>
    <t>на 1 000 населения</t>
  </si>
  <si>
    <t>28.</t>
  </si>
  <si>
    <t>Доля фельдшерско-акушерских пунктов и фельдшерских пунктов, находящихся в аварийном состоянии и требующих капитального ремонта, в общем количестве фельдшерско-акушерских пунктов и фельдшерских пунктов</t>
  </si>
  <si>
    <t>29.*</t>
  </si>
  <si>
    <t xml:space="preserve">Эффективность деятельности медицинских организаций, на основе оценки выполнения функции врачебной должности </t>
  </si>
  <si>
    <t xml:space="preserve">       посещений в год</t>
  </si>
  <si>
    <t>29.1.</t>
  </si>
  <si>
    <t>посещений в год</t>
  </si>
  <si>
    <t>29.2.</t>
  </si>
  <si>
    <t>30.*</t>
  </si>
  <si>
    <t xml:space="preserve">Эффективность деятельности медицинских организаций, на основе оценки показателей рационального и целевого использования коечного фонда) </t>
  </si>
  <si>
    <t>дни</t>
  </si>
  <si>
    <t>30.1.</t>
  </si>
  <si>
    <t>30.2.</t>
  </si>
  <si>
    <t>расчетно за год: 333,39</t>
  </si>
  <si>
    <t>Примечание:</t>
  </si>
  <si>
    <t>* мониторинг данного показателя осуществляется ежеквартально</t>
  </si>
  <si>
    <t>* п.29 - на 1 врачебную должность</t>
  </si>
  <si>
    <t>* п.30 - работа 1 койки</t>
  </si>
  <si>
    <t xml:space="preserve">Главный врач ЛПУ                                                                                                       </t>
  </si>
  <si>
    <t>М.П.</t>
  </si>
  <si>
    <t>Исполнитель ___Н. Г. Ящук___ (ФИО) ___(3953) 42-33-70___ тел.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</si>
</sst>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0.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 wrapText="1"/>
    </xf>
    <xf numFmtId="164" fontId="5" fillId="0" borderId="0" xfId="0" applyFont="1" applyBorder="1" applyAlignment="1">
      <alignment horizontal="center"/>
    </xf>
    <xf numFmtId="164" fontId="0" fillId="0" borderId="0" xfId="0" applyAlignment="1">
      <alignment horizontal="center" wrapText="1"/>
    </xf>
    <xf numFmtId="164" fontId="3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justify" vertical="center"/>
    </xf>
    <xf numFmtId="164" fontId="3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justify" vertical="center" wrapText="1"/>
    </xf>
    <xf numFmtId="164" fontId="7" fillId="0" borderId="1" xfId="0" applyFont="1" applyBorder="1" applyAlignment="1">
      <alignment/>
    </xf>
    <xf numFmtId="164" fontId="7" fillId="0" borderId="0" xfId="0" applyFont="1" applyBorder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7" fillId="0" borderId="1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6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6" fontId="7" fillId="0" borderId="1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4" fontId="7" fillId="0" borderId="1" xfId="0" applyFont="1" applyBorder="1" applyAlignment="1">
      <alignment horizontal="right"/>
    </xf>
    <xf numFmtId="164" fontId="7" fillId="0" borderId="0" xfId="0" applyFont="1" applyBorder="1" applyAlignment="1">
      <alignment horizontal="right"/>
    </xf>
    <xf numFmtId="164" fontId="10" fillId="0" borderId="0" xfId="0" applyFont="1" applyAlignment="1">
      <alignment/>
    </xf>
    <xf numFmtId="164" fontId="6" fillId="0" borderId="1" xfId="0" applyFont="1" applyBorder="1" applyAlignment="1">
      <alignment/>
    </xf>
    <xf numFmtId="164" fontId="6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horizontal="right"/>
    </xf>
    <xf numFmtId="164" fontId="6" fillId="0" borderId="0" xfId="0" applyFont="1" applyBorder="1" applyAlignment="1">
      <alignment horizontal="center" vertical="center" wrapText="1"/>
    </xf>
    <xf numFmtId="164" fontId="14" fillId="2" borderId="1" xfId="0" applyFont="1" applyFill="1" applyBorder="1" applyAlignment="1">
      <alignment/>
    </xf>
    <xf numFmtId="164" fontId="15" fillId="2" borderId="0" xfId="0" applyFont="1" applyFill="1" applyBorder="1" applyAlignment="1">
      <alignment/>
    </xf>
    <xf numFmtId="164" fontId="10" fillId="0" borderId="0" xfId="0" applyFont="1" applyAlignment="1">
      <alignment/>
    </xf>
    <xf numFmtId="164" fontId="6" fillId="0" borderId="1" xfId="0" applyFont="1" applyBorder="1" applyAlignment="1">
      <alignment vertical="center" wrapText="1"/>
    </xf>
    <xf numFmtId="164" fontId="11" fillId="0" borderId="0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horizontal="justify" vertical="center" wrapText="1"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16" fillId="0" borderId="0" xfId="0" applyFont="1" applyAlignment="1">
      <alignment horizontal="left" vertical="center"/>
    </xf>
    <xf numFmtId="164" fontId="16" fillId="0" borderId="0" xfId="0" applyFont="1" applyAlignment="1">
      <alignment horizontal="justify" wrapText="1"/>
    </xf>
    <xf numFmtId="164" fontId="17" fillId="0" borderId="0" xfId="0" applyFont="1" applyAlignment="1">
      <alignment wrapText="1"/>
    </xf>
    <xf numFmtId="164" fontId="16" fillId="0" borderId="0" xfId="0" applyFont="1" applyAlignment="1">
      <alignment horizontal="center" wrapText="1"/>
    </xf>
    <xf numFmtId="164" fontId="16" fillId="0" borderId="0" xfId="0" applyFont="1" applyAlignment="1">
      <alignment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34">
      <selection activeCell="J51" sqref="J51"/>
    </sheetView>
  </sheetViews>
  <sheetFormatPr defaultColWidth="9.140625" defaultRowHeight="18.75" customHeight="1"/>
  <cols>
    <col min="1" max="1" width="5.57421875" style="0" customWidth="1"/>
    <col min="2" max="2" width="52.140625" style="0" customWidth="1"/>
    <col min="3" max="3" width="20.421875" style="0" customWidth="1"/>
    <col min="4" max="5" width="20.28125" style="0" customWidth="1"/>
    <col min="6" max="9" width="0" style="0" hidden="1" customWidth="1"/>
    <col min="10" max="10" width="22.421875" style="0" customWidth="1"/>
    <col min="11" max="16384" width="9.140625" style="1" customWidth="1"/>
  </cols>
  <sheetData>
    <row r="1" spans="1:7" ht="68.25" customHeight="1">
      <c r="A1" s="2"/>
      <c r="B1" s="2"/>
      <c r="C1" s="3" t="s">
        <v>0</v>
      </c>
      <c r="D1" s="3"/>
      <c r="E1" s="4"/>
      <c r="F1" s="2"/>
      <c r="G1" s="2"/>
    </row>
    <row r="2" spans="1:7" ht="15.75" customHeight="1">
      <c r="A2" s="5" t="s">
        <v>1</v>
      </c>
      <c r="B2" s="5"/>
      <c r="C2" s="5"/>
      <c r="D2" s="5"/>
      <c r="E2" s="6"/>
      <c r="F2" s="7"/>
      <c r="G2" s="2"/>
    </row>
    <row r="3" spans="1:10" ht="15" customHeight="1">
      <c r="A3" s="8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10" ht="24" customHeight="1">
      <c r="A4" s="10" t="s">
        <v>3</v>
      </c>
      <c r="B4" s="11" t="s">
        <v>4</v>
      </c>
      <c r="C4" s="11" t="s">
        <v>5</v>
      </c>
      <c r="D4" s="12" t="s">
        <v>6</v>
      </c>
      <c r="E4" s="13"/>
      <c r="F4" s="2"/>
      <c r="G4" s="2"/>
      <c r="J4" s="14"/>
    </row>
    <row r="5" spans="1:10" ht="16.5" customHeight="1">
      <c r="A5" s="11" t="s">
        <v>7</v>
      </c>
      <c r="B5" s="11"/>
      <c r="C5" s="11"/>
      <c r="D5" s="11"/>
      <c r="E5" s="15"/>
      <c r="F5" s="2"/>
      <c r="G5" s="2"/>
      <c r="J5" s="14"/>
    </row>
    <row r="6" spans="1:10" ht="25.5" customHeight="1">
      <c r="A6" s="16">
        <v>1</v>
      </c>
      <c r="B6" s="17" t="s">
        <v>8</v>
      </c>
      <c r="C6" s="16" t="s">
        <v>9</v>
      </c>
      <c r="D6" s="18">
        <v>92.4</v>
      </c>
      <c r="E6" s="19"/>
      <c r="F6" s="20">
        <f>G6/H6</f>
        <v>0.9235668789808917</v>
      </c>
      <c r="G6" s="21">
        <v>580</v>
      </c>
      <c r="H6" s="22">
        <v>628</v>
      </c>
      <c r="I6" s="22"/>
      <c r="J6" s="14"/>
    </row>
    <row r="7" spans="1:10" ht="15" customHeight="1">
      <c r="A7" s="16" t="s">
        <v>10</v>
      </c>
      <c r="B7" s="17" t="s">
        <v>11</v>
      </c>
      <c r="C7" s="16" t="s">
        <v>12</v>
      </c>
      <c r="D7" s="23">
        <v>92.4</v>
      </c>
      <c r="E7" s="24"/>
      <c r="F7" s="2"/>
      <c r="G7" s="2"/>
      <c r="J7" s="14"/>
    </row>
    <row r="8" spans="1:10" ht="17.25" customHeight="1">
      <c r="A8" s="16" t="s">
        <v>13</v>
      </c>
      <c r="B8" s="17" t="s">
        <v>14</v>
      </c>
      <c r="C8" s="16" t="s">
        <v>15</v>
      </c>
      <c r="D8" s="25" t="s">
        <v>16</v>
      </c>
      <c r="E8" s="26"/>
      <c r="F8" s="2"/>
      <c r="G8" s="2"/>
      <c r="J8" s="14"/>
    </row>
    <row r="9" spans="1:10" ht="17.25" customHeight="1">
      <c r="A9" s="16">
        <v>2</v>
      </c>
      <c r="B9" s="17" t="s">
        <v>17</v>
      </c>
      <c r="C9" s="16" t="s">
        <v>18</v>
      </c>
      <c r="D9" s="23">
        <v>99.1</v>
      </c>
      <c r="E9" s="24"/>
      <c r="F9" s="27">
        <f>G9*100000/H9</f>
        <v>99.0523987189223</v>
      </c>
      <c r="G9" s="28">
        <v>30</v>
      </c>
      <c r="H9">
        <v>30287</v>
      </c>
      <c r="J9" s="14"/>
    </row>
    <row r="10" spans="1:10" ht="27" customHeight="1">
      <c r="A10" s="16" t="s">
        <v>19</v>
      </c>
      <c r="B10" s="17" t="s">
        <v>20</v>
      </c>
      <c r="C10" s="16" t="s">
        <v>21</v>
      </c>
      <c r="D10" s="29">
        <v>50</v>
      </c>
      <c r="E10" s="30"/>
      <c r="F10" s="31">
        <f>G10/H10</f>
        <v>0.5</v>
      </c>
      <c r="G10" s="28">
        <v>15</v>
      </c>
      <c r="H10">
        <v>30</v>
      </c>
      <c r="J10" s="14"/>
    </row>
    <row r="11" spans="1:10" ht="27" customHeight="1">
      <c r="A11" s="16" t="s">
        <v>22</v>
      </c>
      <c r="B11" s="17" t="s">
        <v>23</v>
      </c>
      <c r="C11" s="16" t="s">
        <v>24</v>
      </c>
      <c r="D11" s="25" t="s">
        <v>16</v>
      </c>
      <c r="E11" s="26"/>
      <c r="F11" s="20"/>
      <c r="G11" s="2"/>
      <c r="J11" s="14"/>
    </row>
    <row r="12" spans="1:10" ht="27" customHeight="1">
      <c r="A12" s="16" t="s">
        <v>25</v>
      </c>
      <c r="B12" s="17" t="s">
        <v>26</v>
      </c>
      <c r="C12" s="16" t="s">
        <v>27</v>
      </c>
      <c r="D12" s="25" t="s">
        <v>16</v>
      </c>
      <c r="E12" s="26"/>
      <c r="F12" s="20"/>
      <c r="G12" s="2"/>
      <c r="J12" s="14"/>
    </row>
    <row r="13" spans="1:10" ht="27" customHeight="1">
      <c r="A13" s="16" t="s">
        <v>28</v>
      </c>
      <c r="B13" s="17" t="s">
        <v>11</v>
      </c>
      <c r="C13" s="16" t="s">
        <v>27</v>
      </c>
      <c r="D13" s="25" t="s">
        <v>16</v>
      </c>
      <c r="E13" s="26"/>
      <c r="F13" s="20"/>
      <c r="G13" s="2"/>
      <c r="J13" s="14"/>
    </row>
    <row r="14" spans="1:10" ht="27" customHeight="1">
      <c r="A14" s="16" t="s">
        <v>29</v>
      </c>
      <c r="B14" s="17" t="s">
        <v>14</v>
      </c>
      <c r="C14" s="16" t="s">
        <v>27</v>
      </c>
      <c r="D14" s="25" t="s">
        <v>16</v>
      </c>
      <c r="E14" s="26"/>
      <c r="F14" s="20"/>
      <c r="G14" s="2"/>
      <c r="J14" s="14"/>
    </row>
    <row r="15" spans="1:10" ht="27" customHeight="1">
      <c r="A15" s="16" t="s">
        <v>30</v>
      </c>
      <c r="B15" s="17" t="s">
        <v>31</v>
      </c>
      <c r="C15" s="16" t="s">
        <v>21</v>
      </c>
      <c r="D15" s="25" t="s">
        <v>16</v>
      </c>
      <c r="E15" s="26"/>
      <c r="F15" s="20"/>
      <c r="G15" s="2"/>
      <c r="J15" s="14"/>
    </row>
    <row r="16" spans="1:10" ht="27" customHeight="1">
      <c r="A16" s="16" t="s">
        <v>32</v>
      </c>
      <c r="B16" s="17" t="s">
        <v>33</v>
      </c>
      <c r="C16" s="16" t="s">
        <v>34</v>
      </c>
      <c r="D16" s="25" t="s">
        <v>16</v>
      </c>
      <c r="E16" s="26"/>
      <c r="F16" s="20"/>
      <c r="G16" s="2"/>
      <c r="J16" s="14"/>
    </row>
    <row r="17" spans="1:10" ht="27" customHeight="1">
      <c r="A17" s="16" t="s">
        <v>35</v>
      </c>
      <c r="B17" s="17" t="s">
        <v>36</v>
      </c>
      <c r="C17" s="16" t="s">
        <v>21</v>
      </c>
      <c r="D17" s="25" t="s">
        <v>16</v>
      </c>
      <c r="E17" s="26"/>
      <c r="F17" s="20"/>
      <c r="G17" s="2"/>
      <c r="J17" s="14"/>
    </row>
    <row r="18" spans="1:10" ht="27" customHeight="1">
      <c r="A18" s="16" t="s">
        <v>37</v>
      </c>
      <c r="B18" s="17" t="s">
        <v>38</v>
      </c>
      <c r="C18" s="16" t="s">
        <v>34</v>
      </c>
      <c r="D18" s="25" t="s">
        <v>16</v>
      </c>
      <c r="E18" s="26"/>
      <c r="F18" s="20"/>
      <c r="G18" s="2"/>
      <c r="J18" s="14"/>
    </row>
    <row r="19" spans="1:10" ht="27" customHeight="1">
      <c r="A19" s="16" t="s">
        <v>39</v>
      </c>
      <c r="B19" s="17" t="s">
        <v>40</v>
      </c>
      <c r="C19" s="16" t="s">
        <v>21</v>
      </c>
      <c r="D19" s="25" t="s">
        <v>16</v>
      </c>
      <c r="E19" s="26"/>
      <c r="F19" s="20"/>
      <c r="G19" s="2"/>
      <c r="J19" s="14"/>
    </row>
    <row r="20" spans="1:10" ht="51.75" customHeight="1">
      <c r="A20" s="16" t="s">
        <v>41</v>
      </c>
      <c r="B20" s="17" t="s">
        <v>42</v>
      </c>
      <c r="C20" s="16" t="s">
        <v>21</v>
      </c>
      <c r="D20" s="32">
        <v>47.5</v>
      </c>
      <c r="E20" s="33"/>
      <c r="F20" s="20">
        <f aca="true" t="shared" si="0" ref="F20:F24">G20/H20</f>
        <v>0.47482472912683243</v>
      </c>
      <c r="G20" s="28">
        <v>745</v>
      </c>
      <c r="H20" s="34">
        <v>1569</v>
      </c>
      <c r="J20" s="14"/>
    </row>
    <row r="21" spans="1:10" ht="41.25" customHeight="1">
      <c r="A21" s="16" t="s">
        <v>43</v>
      </c>
      <c r="B21" s="17" t="s">
        <v>44</v>
      </c>
      <c r="C21" s="16" t="s">
        <v>21</v>
      </c>
      <c r="D21" s="35">
        <v>0</v>
      </c>
      <c r="E21" s="36"/>
      <c r="F21" s="37">
        <f t="shared" si="0"/>
        <v>0</v>
      </c>
      <c r="G21" s="2">
        <v>0</v>
      </c>
      <c r="H21">
        <v>0</v>
      </c>
      <c r="J21" s="14"/>
    </row>
    <row r="22" spans="1:10" ht="54" customHeight="1">
      <c r="A22" s="16" t="s">
        <v>45</v>
      </c>
      <c r="B22" s="17" t="s">
        <v>46</v>
      </c>
      <c r="C22" s="16" t="s">
        <v>21</v>
      </c>
      <c r="D22" s="23">
        <v>35.6</v>
      </c>
      <c r="E22" s="24"/>
      <c r="F22" s="37">
        <f t="shared" si="0"/>
        <v>0.3563218390804598</v>
      </c>
      <c r="G22" s="38">
        <v>31</v>
      </c>
      <c r="H22" s="39">
        <v>87</v>
      </c>
      <c r="J22" s="14"/>
    </row>
    <row r="23" spans="1:10" ht="43.5" customHeight="1">
      <c r="A23" s="16" t="s">
        <v>47</v>
      </c>
      <c r="B23" s="17" t="s">
        <v>48</v>
      </c>
      <c r="C23" s="16" t="s">
        <v>21</v>
      </c>
      <c r="D23" s="23">
        <v>60.4</v>
      </c>
      <c r="E23" s="24"/>
      <c r="F23" s="37">
        <f t="shared" si="0"/>
        <v>0.60431654676259</v>
      </c>
      <c r="G23" s="38">
        <v>84</v>
      </c>
      <c r="H23" s="40">
        <v>139</v>
      </c>
      <c r="J23" s="14"/>
    </row>
    <row r="24" spans="1:10" ht="43.5" customHeight="1">
      <c r="A24" s="16" t="s">
        <v>49</v>
      </c>
      <c r="B24" s="17" t="s">
        <v>50</v>
      </c>
      <c r="C24" s="16" t="s">
        <v>21</v>
      </c>
      <c r="D24" s="23">
        <v>37.4</v>
      </c>
      <c r="E24" s="24"/>
      <c r="F24" s="37">
        <f t="shared" si="0"/>
        <v>0.3741007194244605</v>
      </c>
      <c r="G24" s="38">
        <v>52</v>
      </c>
      <c r="H24" s="39">
        <v>139</v>
      </c>
      <c r="J24" s="14"/>
    </row>
    <row r="25" spans="1:10" ht="43.5" customHeight="1">
      <c r="A25" s="16" t="s">
        <v>51</v>
      </c>
      <c r="B25" s="17" t="s">
        <v>52</v>
      </c>
      <c r="C25" s="16" t="s">
        <v>21</v>
      </c>
      <c r="D25" s="25" t="s">
        <v>16</v>
      </c>
      <c r="E25" s="26"/>
      <c r="F25" s="37"/>
      <c r="G25" s="2"/>
      <c r="J25" s="14"/>
    </row>
    <row r="26" spans="1:10" ht="80.25" customHeight="1">
      <c r="A26" s="16" t="s">
        <v>53</v>
      </c>
      <c r="B26" s="17" t="s">
        <v>54</v>
      </c>
      <c r="C26" s="16"/>
      <c r="D26" s="25" t="s">
        <v>16</v>
      </c>
      <c r="E26" s="26"/>
      <c r="F26" s="37"/>
      <c r="G26" s="2"/>
      <c r="J26" s="14"/>
    </row>
    <row r="27" spans="1:10" ht="54.75" customHeight="1">
      <c r="A27" s="16" t="s">
        <v>55</v>
      </c>
      <c r="B27" s="17" t="s">
        <v>56</v>
      </c>
      <c r="C27" s="16" t="s">
        <v>21</v>
      </c>
      <c r="D27" s="23">
        <v>43.7</v>
      </c>
      <c r="E27" s="36"/>
      <c r="F27" s="37">
        <f aca="true" t="shared" si="1" ref="F27:F28">G27/H27</f>
        <v>0.43732590529247917</v>
      </c>
      <c r="G27" s="2">
        <v>314</v>
      </c>
      <c r="H27">
        <v>718</v>
      </c>
      <c r="J27" s="14"/>
    </row>
    <row r="28" spans="1:10" ht="51.75" customHeight="1">
      <c r="A28" s="16" t="s">
        <v>57</v>
      </c>
      <c r="B28" s="17" t="s">
        <v>58</v>
      </c>
      <c r="C28" s="16" t="s">
        <v>21</v>
      </c>
      <c r="D28" s="23">
        <v>3.4</v>
      </c>
      <c r="E28" s="36"/>
      <c r="F28" s="37">
        <f t="shared" si="1"/>
        <v>0.033628318584070796</v>
      </c>
      <c r="G28">
        <v>19</v>
      </c>
      <c r="H28" s="41">
        <v>565</v>
      </c>
      <c r="J28" s="14"/>
    </row>
    <row r="29" spans="1:10" ht="41.25" customHeight="1">
      <c r="A29" s="16" t="s">
        <v>59</v>
      </c>
      <c r="B29" s="17" t="s">
        <v>60</v>
      </c>
      <c r="C29" s="16" t="s">
        <v>61</v>
      </c>
      <c r="D29" s="35">
        <v>0</v>
      </c>
      <c r="E29" s="36"/>
      <c r="F29">
        <f>G29*1000/H29</f>
        <v>0</v>
      </c>
      <c r="G29" s="2">
        <v>0</v>
      </c>
      <c r="H29" s="41">
        <v>45249</v>
      </c>
      <c r="J29" s="14"/>
    </row>
    <row r="30" spans="1:10" ht="15.75" customHeight="1">
      <c r="A30" s="16" t="s">
        <v>62</v>
      </c>
      <c r="B30" s="16"/>
      <c r="C30" s="16"/>
      <c r="D30" s="16"/>
      <c r="E30" s="42"/>
      <c r="F30" s="37"/>
      <c r="H30" s="1"/>
      <c r="J30" s="14"/>
    </row>
    <row r="31" spans="1:10" ht="24.75" customHeight="1">
      <c r="A31" s="16" t="s">
        <v>63</v>
      </c>
      <c r="B31" s="17" t="s">
        <v>64</v>
      </c>
      <c r="C31" s="16" t="s">
        <v>65</v>
      </c>
      <c r="D31" s="23">
        <v>20.33</v>
      </c>
      <c r="E31" s="36"/>
      <c r="F31" s="2">
        <f aca="true" t="shared" si="2" ref="F31:F32">G31*10000/H31</f>
        <v>20.331941037370992</v>
      </c>
      <c r="G31" s="28">
        <v>92</v>
      </c>
      <c r="H31">
        <v>45249</v>
      </c>
      <c r="J31" s="14"/>
    </row>
    <row r="32" spans="1:10" ht="24.75" customHeight="1">
      <c r="A32" s="16" t="s">
        <v>66</v>
      </c>
      <c r="B32" s="17" t="s">
        <v>11</v>
      </c>
      <c r="C32" s="16" t="s">
        <v>65</v>
      </c>
      <c r="D32" s="23">
        <v>20.33</v>
      </c>
      <c r="E32" s="36"/>
      <c r="F32" s="2">
        <f t="shared" si="2"/>
        <v>20.331941037370992</v>
      </c>
      <c r="G32" s="28">
        <v>92</v>
      </c>
      <c r="H32">
        <v>45249</v>
      </c>
      <c r="J32" s="14"/>
    </row>
    <row r="33" spans="1:10" ht="24.75" customHeight="1">
      <c r="A33" s="16" t="s">
        <v>67</v>
      </c>
      <c r="B33" s="17" t="s">
        <v>14</v>
      </c>
      <c r="C33" s="16" t="s">
        <v>65</v>
      </c>
      <c r="D33" s="25" t="s">
        <v>16</v>
      </c>
      <c r="E33" s="26"/>
      <c r="F33" s="2"/>
      <c r="G33" s="2"/>
      <c r="J33" s="14"/>
    </row>
    <row r="34" spans="1:10" ht="24.75" customHeight="1">
      <c r="A34" s="16" t="s">
        <v>68</v>
      </c>
      <c r="B34" s="17" t="s">
        <v>69</v>
      </c>
      <c r="C34" s="16" t="s">
        <v>65</v>
      </c>
      <c r="D34" s="23">
        <v>8.61</v>
      </c>
      <c r="E34" s="36"/>
      <c r="F34" s="2">
        <f aca="true" t="shared" si="3" ref="F34:F35">G34*10000/H34</f>
        <v>8.618975004972485</v>
      </c>
      <c r="G34" s="28">
        <v>39</v>
      </c>
      <c r="H34">
        <v>45249</v>
      </c>
      <c r="J34" s="14"/>
    </row>
    <row r="35" spans="1:10" ht="24.75" customHeight="1">
      <c r="A35" s="16" t="s">
        <v>70</v>
      </c>
      <c r="B35" s="17" t="s">
        <v>11</v>
      </c>
      <c r="C35" s="16" t="s">
        <v>65</v>
      </c>
      <c r="D35" s="23">
        <v>8.61</v>
      </c>
      <c r="E35" s="36"/>
      <c r="F35" s="2">
        <f t="shared" si="3"/>
        <v>8.618975004972485</v>
      </c>
      <c r="G35" s="28">
        <v>39</v>
      </c>
      <c r="H35">
        <v>45249</v>
      </c>
      <c r="J35" s="14"/>
    </row>
    <row r="36" spans="1:10" ht="24.75" customHeight="1">
      <c r="A36" s="16" t="s">
        <v>71</v>
      </c>
      <c r="B36" s="17" t="s">
        <v>14</v>
      </c>
      <c r="C36" s="16" t="s">
        <v>65</v>
      </c>
      <c r="D36" s="25" t="s">
        <v>16</v>
      </c>
      <c r="E36" s="26"/>
      <c r="F36" s="2"/>
      <c r="G36" s="28"/>
      <c r="H36">
        <v>45249</v>
      </c>
      <c r="J36" s="14"/>
    </row>
    <row r="37" spans="1:10" ht="24.75" customHeight="1">
      <c r="A37" s="16" t="s">
        <v>72</v>
      </c>
      <c r="B37" s="17" t="s">
        <v>73</v>
      </c>
      <c r="C37" s="16" t="s">
        <v>65</v>
      </c>
      <c r="D37" s="23">
        <v>11.71</v>
      </c>
      <c r="E37" s="36"/>
      <c r="F37" s="2">
        <f aca="true" t="shared" si="4" ref="F37:F38">G37*10000/H37</f>
        <v>11.712966032398507</v>
      </c>
      <c r="G37" s="28">
        <v>53</v>
      </c>
      <c r="H37">
        <v>45249</v>
      </c>
      <c r="J37" s="14"/>
    </row>
    <row r="38" spans="1:10" ht="24.75" customHeight="1">
      <c r="A38" s="16" t="s">
        <v>74</v>
      </c>
      <c r="B38" s="17" t="s">
        <v>11</v>
      </c>
      <c r="C38" s="16" t="s">
        <v>65</v>
      </c>
      <c r="D38" s="23">
        <v>11.71</v>
      </c>
      <c r="E38" s="36"/>
      <c r="F38" s="2">
        <f t="shared" si="4"/>
        <v>11.712966032398507</v>
      </c>
      <c r="G38" s="28">
        <v>53</v>
      </c>
      <c r="H38">
        <v>45249</v>
      </c>
      <c r="J38" s="14"/>
    </row>
    <row r="39" spans="1:10" ht="24.75" customHeight="1">
      <c r="A39" s="16" t="s">
        <v>75</v>
      </c>
      <c r="B39" s="17" t="s">
        <v>14</v>
      </c>
      <c r="C39" s="16" t="s">
        <v>65</v>
      </c>
      <c r="D39" s="25" t="s">
        <v>16</v>
      </c>
      <c r="E39" s="26"/>
      <c r="F39" s="2"/>
      <c r="G39" s="2"/>
      <c r="H39">
        <v>45249</v>
      </c>
      <c r="J39" s="14"/>
    </row>
    <row r="40" spans="1:10" ht="24.75" customHeight="1">
      <c r="A40" s="16" t="s">
        <v>76</v>
      </c>
      <c r="B40" s="17" t="s">
        <v>77</v>
      </c>
      <c r="C40" s="16" t="s">
        <v>65</v>
      </c>
      <c r="D40" s="23">
        <v>66.96</v>
      </c>
      <c r="E40" s="36"/>
      <c r="F40" s="2">
        <f aca="true" t="shared" si="5" ref="F40:F41">G40*10000/H40</f>
        <v>66.96280580786316</v>
      </c>
      <c r="G40" s="28">
        <v>303</v>
      </c>
      <c r="H40">
        <v>45249</v>
      </c>
      <c r="J40" s="14"/>
    </row>
    <row r="41" spans="1:10" ht="24.75" customHeight="1">
      <c r="A41" s="16" t="s">
        <v>78</v>
      </c>
      <c r="B41" s="17" t="s">
        <v>11</v>
      </c>
      <c r="C41" s="16" t="s">
        <v>65</v>
      </c>
      <c r="D41" s="23">
        <v>66.96</v>
      </c>
      <c r="E41" s="36"/>
      <c r="F41" s="2">
        <f t="shared" si="5"/>
        <v>66.96280580786316</v>
      </c>
      <c r="G41" s="28">
        <v>303</v>
      </c>
      <c r="H41">
        <v>45249</v>
      </c>
      <c r="J41" s="14"/>
    </row>
    <row r="42" spans="1:10" ht="24.75" customHeight="1">
      <c r="A42" s="16" t="s">
        <v>79</v>
      </c>
      <c r="B42" s="17" t="s">
        <v>14</v>
      </c>
      <c r="C42" s="16" t="s">
        <v>65</v>
      </c>
      <c r="D42" s="25" t="s">
        <v>16</v>
      </c>
      <c r="E42" s="26"/>
      <c r="F42" s="2"/>
      <c r="G42" s="2"/>
      <c r="H42">
        <v>45249</v>
      </c>
      <c r="J42" s="14"/>
    </row>
    <row r="43" spans="1:10" ht="24.75" customHeight="1">
      <c r="A43" s="16" t="s">
        <v>80</v>
      </c>
      <c r="B43" s="17" t="s">
        <v>81</v>
      </c>
      <c r="C43" s="16" t="s">
        <v>65</v>
      </c>
      <c r="D43" s="23">
        <v>32.04</v>
      </c>
      <c r="E43" s="36"/>
      <c r="F43" s="2">
        <f aca="true" t="shared" si="6" ref="F43:F44">G43*10000/H43</f>
        <v>32.0449070697695</v>
      </c>
      <c r="G43" s="28">
        <v>145</v>
      </c>
      <c r="H43">
        <v>45249</v>
      </c>
      <c r="J43" s="14"/>
    </row>
    <row r="44" spans="1:10" ht="24.75" customHeight="1">
      <c r="A44" s="16" t="s">
        <v>82</v>
      </c>
      <c r="B44" s="17" t="s">
        <v>11</v>
      </c>
      <c r="C44" s="16" t="s">
        <v>65</v>
      </c>
      <c r="D44" s="23">
        <v>32.04</v>
      </c>
      <c r="E44" s="36"/>
      <c r="F44" s="2">
        <f t="shared" si="6"/>
        <v>32.0449070697695</v>
      </c>
      <c r="G44" s="28">
        <v>145</v>
      </c>
      <c r="H44">
        <v>45249</v>
      </c>
      <c r="J44" s="14"/>
    </row>
    <row r="45" spans="1:10" ht="24.75" customHeight="1">
      <c r="A45" s="16" t="s">
        <v>83</v>
      </c>
      <c r="B45" s="17" t="s">
        <v>14</v>
      </c>
      <c r="C45" s="16" t="s">
        <v>65</v>
      </c>
      <c r="D45" s="25" t="s">
        <v>16</v>
      </c>
      <c r="E45" s="26"/>
      <c r="F45" s="2"/>
      <c r="G45" s="2"/>
      <c r="H45">
        <v>45249</v>
      </c>
      <c r="J45" s="14"/>
    </row>
    <row r="46" spans="1:10" ht="24.75" customHeight="1">
      <c r="A46" s="16" t="s">
        <v>84</v>
      </c>
      <c r="B46" s="17" t="s">
        <v>85</v>
      </c>
      <c r="C46" s="16" t="s">
        <v>65</v>
      </c>
      <c r="D46" s="23">
        <v>34.91</v>
      </c>
      <c r="E46" s="36"/>
      <c r="F46" s="2">
        <f aca="true" t="shared" si="7" ref="F46:F47">G46*10000/H46</f>
        <v>34.91789873809366</v>
      </c>
      <c r="G46" s="28">
        <f>G40-G43</f>
        <v>158</v>
      </c>
      <c r="H46">
        <v>45249</v>
      </c>
      <c r="J46" s="14"/>
    </row>
    <row r="47" spans="1:10" ht="24.75" customHeight="1">
      <c r="A47" s="16" t="s">
        <v>86</v>
      </c>
      <c r="B47" s="17" t="s">
        <v>11</v>
      </c>
      <c r="C47" s="16" t="s">
        <v>65</v>
      </c>
      <c r="D47" s="23">
        <v>34.91</v>
      </c>
      <c r="E47" s="36"/>
      <c r="F47" s="2">
        <f t="shared" si="7"/>
        <v>34.91789873809366</v>
      </c>
      <c r="G47" s="28">
        <v>158</v>
      </c>
      <c r="H47">
        <v>45249</v>
      </c>
      <c r="J47" s="14"/>
    </row>
    <row r="48" spans="1:10" ht="24.75" customHeight="1">
      <c r="A48" s="16" t="s">
        <v>87</v>
      </c>
      <c r="B48" s="17" t="s">
        <v>14</v>
      </c>
      <c r="C48" s="16" t="s">
        <v>65</v>
      </c>
      <c r="D48" s="25" t="s">
        <v>16</v>
      </c>
      <c r="E48" s="26"/>
      <c r="F48" s="2"/>
      <c r="G48" s="2"/>
      <c r="J48" s="14"/>
    </row>
    <row r="49" spans="1:10" ht="40.5" customHeight="1">
      <c r="A49" s="16" t="s">
        <v>88</v>
      </c>
      <c r="B49" s="17" t="s">
        <v>89</v>
      </c>
      <c r="C49" s="16" t="s">
        <v>21</v>
      </c>
      <c r="D49" s="43">
        <v>7.18</v>
      </c>
      <c r="E49" s="44"/>
      <c r="F49" s="37"/>
      <c r="H49" s="1"/>
      <c r="J49" s="14"/>
    </row>
    <row r="50" spans="1:10" ht="41.25" customHeight="1">
      <c r="A50" s="16" t="s">
        <v>90</v>
      </c>
      <c r="B50" s="17" t="s">
        <v>91</v>
      </c>
      <c r="C50" s="16" t="s">
        <v>21</v>
      </c>
      <c r="D50" s="43">
        <v>3.86</v>
      </c>
      <c r="E50" s="44"/>
      <c r="F50" s="37"/>
      <c r="H50" s="1"/>
      <c r="J50" s="14"/>
    </row>
    <row r="51" spans="1:10" ht="27.75" customHeight="1">
      <c r="A51" s="16" t="s">
        <v>92</v>
      </c>
      <c r="B51" s="17" t="s">
        <v>93</v>
      </c>
      <c r="C51" s="16" t="s">
        <v>21</v>
      </c>
      <c r="D51" s="25" t="s">
        <v>16</v>
      </c>
      <c r="E51" s="26"/>
      <c r="F51" s="37"/>
      <c r="H51" s="1"/>
      <c r="J51" s="14"/>
    </row>
    <row r="52" spans="1:10" ht="15" customHeight="1">
      <c r="A52" s="16" t="s">
        <v>94</v>
      </c>
      <c r="B52" s="17" t="s">
        <v>95</v>
      </c>
      <c r="C52" s="16" t="s">
        <v>21</v>
      </c>
      <c r="D52" s="25" t="s">
        <v>16</v>
      </c>
      <c r="E52" s="26"/>
      <c r="F52" s="37"/>
      <c r="H52" s="1"/>
      <c r="J52" s="14"/>
    </row>
    <row r="53" spans="1:10" ht="15" customHeight="1">
      <c r="A53" s="16" t="s">
        <v>96</v>
      </c>
      <c r="B53" s="17" t="s">
        <v>97</v>
      </c>
      <c r="C53" s="16" t="s">
        <v>21</v>
      </c>
      <c r="D53" s="25" t="s">
        <v>16</v>
      </c>
      <c r="E53" s="26"/>
      <c r="F53" s="37"/>
      <c r="H53" s="1"/>
      <c r="J53" s="14"/>
    </row>
    <row r="54" spans="1:10" ht="90" customHeight="1">
      <c r="A54" s="16" t="s">
        <v>98</v>
      </c>
      <c r="B54" s="17" t="s">
        <v>99</v>
      </c>
      <c r="C54" s="16" t="s">
        <v>21</v>
      </c>
      <c r="D54" s="23">
        <v>0.5</v>
      </c>
      <c r="E54" s="24"/>
      <c r="F54" s="37">
        <f>G54/H54</f>
        <v>0.0049261083743842365</v>
      </c>
      <c r="G54" s="38">
        <v>8</v>
      </c>
      <c r="H54" s="45">
        <v>1624</v>
      </c>
      <c r="J54" s="14"/>
    </row>
    <row r="55" spans="1:10" ht="42" customHeight="1">
      <c r="A55" s="16" t="s">
        <v>100</v>
      </c>
      <c r="B55" s="17" t="s">
        <v>101</v>
      </c>
      <c r="C55" s="16" t="s">
        <v>102</v>
      </c>
      <c r="D55" s="25" t="s">
        <v>16</v>
      </c>
      <c r="E55" s="26"/>
      <c r="F55" s="37"/>
      <c r="H55" s="1"/>
      <c r="J55" s="14"/>
    </row>
    <row r="56" spans="1:10" ht="56.25" customHeight="1">
      <c r="A56" s="16" t="s">
        <v>103</v>
      </c>
      <c r="B56" s="17" t="s">
        <v>104</v>
      </c>
      <c r="C56" s="16" t="s">
        <v>21</v>
      </c>
      <c r="D56" s="25" t="s">
        <v>16</v>
      </c>
      <c r="E56" s="26"/>
      <c r="F56" s="37"/>
      <c r="H56" s="1"/>
      <c r="J56" s="14"/>
    </row>
    <row r="57" spans="1:10" ht="42" customHeight="1">
      <c r="A57" s="16" t="s">
        <v>105</v>
      </c>
      <c r="B57" s="17" t="s">
        <v>106</v>
      </c>
      <c r="C57" s="46" t="s">
        <v>107</v>
      </c>
      <c r="D57" s="23">
        <v>1399</v>
      </c>
      <c r="E57" s="36"/>
      <c r="F57" s="2">
        <f aca="true" t="shared" si="8" ref="F57:F58">G57/H57</f>
        <v>1185.8478260869565</v>
      </c>
      <c r="G57" s="47">
        <v>54549</v>
      </c>
      <c r="H57">
        <v>46</v>
      </c>
      <c r="J57" s="14"/>
    </row>
    <row r="58" spans="1:10" ht="17.25" customHeight="1">
      <c r="A58" s="16" t="s">
        <v>108</v>
      </c>
      <c r="B58" s="17" t="s">
        <v>11</v>
      </c>
      <c r="C58" s="16" t="s">
        <v>109</v>
      </c>
      <c r="D58" s="23">
        <v>1399</v>
      </c>
      <c r="E58" s="36"/>
      <c r="F58" s="2">
        <f t="shared" si="8"/>
        <v>1185.8478260869565</v>
      </c>
      <c r="G58" s="47">
        <v>54549</v>
      </c>
      <c r="H58">
        <v>46</v>
      </c>
      <c r="J58" s="14"/>
    </row>
    <row r="59" spans="1:10" ht="16.5" customHeight="1">
      <c r="A59" s="16" t="s">
        <v>110</v>
      </c>
      <c r="B59" s="17" t="s">
        <v>14</v>
      </c>
      <c r="C59" s="16" t="s">
        <v>109</v>
      </c>
      <c r="D59" s="25" t="s">
        <v>16</v>
      </c>
      <c r="E59" s="26"/>
      <c r="F59" s="2"/>
      <c r="G59" s="2"/>
      <c r="J59" s="14"/>
    </row>
    <row r="60" spans="1:10" ht="42" customHeight="1">
      <c r="A60" s="16" t="s">
        <v>111</v>
      </c>
      <c r="B60" s="17" t="s">
        <v>112</v>
      </c>
      <c r="C60" s="16" t="s">
        <v>113</v>
      </c>
      <c r="D60" s="23">
        <v>85.5</v>
      </c>
      <c r="E60" s="36"/>
      <c r="F60" s="2">
        <f aca="true" t="shared" si="9" ref="F60:F61">G60/H60</f>
        <v>89.16738197424893</v>
      </c>
      <c r="G60" s="38">
        <v>20776</v>
      </c>
      <c r="H60" s="1">
        <v>233</v>
      </c>
      <c r="J60" s="14"/>
    </row>
    <row r="61" spans="1:10" ht="42" customHeight="1">
      <c r="A61" s="16" t="s">
        <v>114</v>
      </c>
      <c r="B61" s="17" t="s">
        <v>11</v>
      </c>
      <c r="C61" s="16" t="s">
        <v>113</v>
      </c>
      <c r="D61" s="23">
        <v>85.5</v>
      </c>
      <c r="E61" s="36"/>
      <c r="F61" s="2">
        <f t="shared" si="9"/>
        <v>89.16738197424893</v>
      </c>
      <c r="G61" s="38">
        <v>20776</v>
      </c>
      <c r="H61" s="1">
        <v>233</v>
      </c>
      <c r="J61" s="14"/>
    </row>
    <row r="62" spans="1:8" ht="15" customHeight="1">
      <c r="A62" s="48" t="s">
        <v>115</v>
      </c>
      <c r="B62" s="17" t="s">
        <v>14</v>
      </c>
      <c r="C62" s="16" t="s">
        <v>113</v>
      </c>
      <c r="D62" s="35"/>
      <c r="E62" s="36"/>
      <c r="F62" s="2"/>
      <c r="G62" s="2"/>
      <c r="H62">
        <v>45994</v>
      </c>
    </row>
    <row r="63" spans="1:10" ht="15" customHeight="1">
      <c r="A63" s="1"/>
      <c r="B63" s="49"/>
      <c r="C63" s="42"/>
      <c r="D63" s="50"/>
      <c r="E63" s="50"/>
      <c r="F63" s="2"/>
      <c r="G63" s="2"/>
      <c r="H63">
        <v>233</v>
      </c>
      <c r="J63" t="s">
        <v>116</v>
      </c>
    </row>
    <row r="64" spans="1:7" ht="15" customHeight="1">
      <c r="A64" s="1"/>
      <c r="B64" s="49"/>
      <c r="C64" s="42"/>
      <c r="D64" s="50"/>
      <c r="E64" s="50"/>
      <c r="F64" s="2"/>
      <c r="G64" s="2"/>
    </row>
    <row r="65" spans="1:7" s="1" customFormat="1" ht="18.75">
      <c r="A65" s="51"/>
      <c r="B65" s="52" t="s">
        <v>117</v>
      </c>
      <c r="C65" s="51"/>
      <c r="D65" s="51"/>
      <c r="E65" s="51"/>
      <c r="F65"/>
      <c r="G65"/>
    </row>
    <row r="66" spans="1:7" s="1" customFormat="1" ht="18.75">
      <c r="A66" s="42"/>
      <c r="B66" s="53" t="s">
        <v>118</v>
      </c>
      <c r="C66" s="42"/>
      <c r="D66" s="51"/>
      <c r="E66" s="51"/>
      <c r="F66"/>
      <c r="G66"/>
    </row>
    <row r="67" spans="1:7" s="1" customFormat="1" ht="18.75">
      <c r="A67" s="42"/>
      <c r="B67" s="53" t="s">
        <v>119</v>
      </c>
      <c r="C67" s="42"/>
      <c r="D67" s="51"/>
      <c r="E67" s="51"/>
      <c r="F67"/>
      <c r="G67"/>
    </row>
    <row r="68" spans="1:7" s="1" customFormat="1" ht="18.75">
      <c r="A68" s="42"/>
      <c r="B68" s="53" t="s">
        <v>120</v>
      </c>
      <c r="C68" s="42"/>
      <c r="D68" s="51"/>
      <c r="E68" s="51"/>
      <c r="F68"/>
      <c r="G68"/>
    </row>
    <row r="69" spans="1:7" s="1" customFormat="1" ht="18.75">
      <c r="A69" s="42"/>
      <c r="B69" s="54" t="s">
        <v>121</v>
      </c>
      <c r="C69" s="51"/>
      <c r="D69" s="51"/>
      <c r="E69" s="51"/>
      <c r="F69"/>
      <c r="G69"/>
    </row>
    <row r="70" spans="1:7" s="1" customFormat="1" ht="18.75">
      <c r="A70" s="51"/>
      <c r="B70" s="54"/>
      <c r="C70" s="51"/>
      <c r="D70" s="51"/>
      <c r="E70" s="51"/>
      <c r="F70"/>
      <c r="G70"/>
    </row>
    <row r="71" spans="1:7" s="1" customFormat="1" ht="18.75">
      <c r="A71" s="42"/>
      <c r="B71" s="55" t="s">
        <v>122</v>
      </c>
      <c r="C71" s="42"/>
      <c r="D71" s="51"/>
      <c r="E71" s="51"/>
      <c r="F71"/>
      <c r="G71"/>
    </row>
    <row r="72" spans="1:7" s="1" customFormat="1" ht="18.75">
      <c r="A72" s="42"/>
      <c r="B72" s="56"/>
      <c r="C72" s="51"/>
      <c r="D72" s="51"/>
      <c r="E72" s="51"/>
      <c r="F72"/>
      <c r="G72"/>
    </row>
    <row r="73" spans="1:7" s="1" customFormat="1" ht="18.75">
      <c r="A73" s="51"/>
      <c r="B73" s="57" t="s">
        <v>123</v>
      </c>
      <c r="C73" s="51"/>
      <c r="D73" s="51"/>
      <c r="E73" s="51"/>
      <c r="F73"/>
      <c r="G73"/>
    </row>
    <row r="77" ht="11.25" customHeight="1"/>
    <row r="78" ht="11.25" customHeight="1"/>
    <row r="79" ht="18.75"/>
    <row r="80" ht="13.5" customHeight="1"/>
    <row r="81" ht="15" customHeight="1"/>
    <row r="82" ht="13.5" customHeight="1"/>
    <row r="83" ht="15" customHeight="1"/>
    <row r="84" ht="15" customHeight="1"/>
    <row r="85" ht="15" customHeight="1"/>
    <row r="86" ht="15" customHeight="1"/>
    <row r="87" ht="15" customHeight="1"/>
    <row r="65536" ht="18.75"/>
  </sheetData>
  <sheetProtection selectLockedCells="1" selectUnlockedCells="1"/>
  <mergeCells count="5">
    <mergeCell ref="C1:D1"/>
    <mergeCell ref="A2:D2"/>
    <mergeCell ref="A3:G3"/>
    <mergeCell ref="A5:D5"/>
    <mergeCell ref="A30:D30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2006-09-15T16:00:00Z</dcterms:created>
  <dcterms:modified xsi:type="dcterms:W3CDTF">2018-05-27T19:37:42Z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